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ี่ก้อย\พี่ก้อย\UC67\PP\สรุปผลงาน66\"/>
    </mc:Choice>
  </mc:AlternateContent>
  <xr:revisionPtr revIDLastSave="0" documentId="13_ncr:1_{585DCB66-ACAE-4B4B-A2E6-26E0D260383F}" xr6:coauthVersionLast="47" xr6:coauthVersionMax="47" xr10:uidLastSave="{00000000-0000-0000-0000-000000000000}"/>
  <bookViews>
    <workbookView xWindow="-120" yWindow="-120" windowWidth="21840" windowHeight="13020" activeTab="1" xr2:uid="{FAB693B5-B46F-4708-82D4-413C1E4E57F7}"/>
  </bookViews>
  <sheets>
    <sheet name="จัดสรร66" sheetId="1" r:id="rId1"/>
    <sheet name="แจ้งโอ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8" i="2"/>
  <c r="M16" i="1"/>
  <c r="O6" i="1"/>
  <c r="O7" i="1"/>
  <c r="O8" i="1"/>
  <c r="O9" i="1"/>
  <c r="O10" i="1"/>
  <c r="O11" i="1"/>
  <c r="O12" i="1"/>
  <c r="O14" i="1"/>
  <c r="O15" i="1"/>
  <c r="O17" i="1"/>
  <c r="O1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I21" i="1"/>
  <c r="J21" i="1" s="1"/>
  <c r="K21" i="1"/>
  <c r="L21" i="1" s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N19" i="1" s="1"/>
  <c r="O19" i="1" s="1"/>
  <c r="J20" i="1"/>
  <c r="J5" i="1"/>
  <c r="H6" i="1"/>
  <c r="H7" i="1"/>
  <c r="H8" i="1"/>
  <c r="H9" i="1"/>
  <c r="H10" i="1"/>
  <c r="H11" i="1"/>
  <c r="H12" i="1"/>
  <c r="H14" i="1"/>
  <c r="H15" i="1"/>
  <c r="H17" i="1"/>
  <c r="H18" i="1"/>
  <c r="H19" i="1"/>
  <c r="H20" i="1"/>
  <c r="G6" i="1"/>
  <c r="G7" i="1"/>
  <c r="G8" i="1"/>
  <c r="G9" i="1"/>
  <c r="G10" i="1"/>
  <c r="G11" i="1"/>
  <c r="G12" i="1"/>
  <c r="G13" i="1"/>
  <c r="H13" i="1" s="1"/>
  <c r="O13" i="1" s="1"/>
  <c r="G14" i="1"/>
  <c r="G15" i="1"/>
  <c r="G16" i="1"/>
  <c r="H16" i="1" s="1"/>
  <c r="O16" i="1" s="1"/>
  <c r="G17" i="1"/>
  <c r="G18" i="1"/>
  <c r="G19" i="1"/>
  <c r="G20" i="1"/>
  <c r="M5" i="1"/>
  <c r="R21" i="1"/>
  <c r="Q21" i="1"/>
  <c r="E21" i="1"/>
  <c r="G21" i="1" s="1"/>
  <c r="H21" i="1" s="1"/>
  <c r="C21" i="1"/>
  <c r="D21" i="1" s="1"/>
  <c r="S20" i="1"/>
  <c r="F20" i="1"/>
  <c r="D20" i="1"/>
  <c r="S19" i="1"/>
  <c r="F19" i="1"/>
  <c r="D19" i="1"/>
  <c r="S18" i="1"/>
  <c r="F18" i="1"/>
  <c r="D18" i="1"/>
  <c r="S17" i="1"/>
  <c r="F17" i="1"/>
  <c r="D17" i="1"/>
  <c r="S16" i="1"/>
  <c r="F16" i="1"/>
  <c r="D16" i="1"/>
  <c r="S15" i="1"/>
  <c r="F15" i="1"/>
  <c r="D15" i="1"/>
  <c r="S14" i="1"/>
  <c r="F14" i="1"/>
  <c r="D14" i="1"/>
  <c r="S13" i="1"/>
  <c r="F13" i="1"/>
  <c r="D13" i="1"/>
  <c r="S12" i="1"/>
  <c r="F12" i="1"/>
  <c r="D12" i="1"/>
  <c r="S11" i="1"/>
  <c r="F11" i="1"/>
  <c r="D11" i="1"/>
  <c r="S10" i="1"/>
  <c r="F10" i="1"/>
  <c r="D10" i="1"/>
  <c r="S9" i="1"/>
  <c r="F9" i="1"/>
  <c r="D9" i="1"/>
  <c r="S8" i="1"/>
  <c r="F8" i="1"/>
  <c r="D8" i="1"/>
  <c r="S7" i="1"/>
  <c r="F7" i="1"/>
  <c r="D7" i="1"/>
  <c r="S6" i="1"/>
  <c r="F6" i="1"/>
  <c r="D6" i="1"/>
  <c r="S5" i="1"/>
  <c r="S21" i="1" s="1"/>
  <c r="L5" i="1"/>
  <c r="N5" i="1" s="1"/>
  <c r="G5" i="1"/>
  <c r="H5" i="1" s="1"/>
  <c r="F5" i="1"/>
  <c r="D5" i="1"/>
  <c r="N20" i="1" l="1"/>
  <c r="O20" i="1" s="1"/>
  <c r="N21" i="1"/>
  <c r="O21" i="1" s="1"/>
  <c r="M21" i="1"/>
  <c r="O5" i="1"/>
  <c r="F21" i="1"/>
  <c r="Q25" i="1" l="1"/>
</calcChain>
</file>

<file path=xl/sharedStrings.xml><?xml version="1.0" encoding="utf-8"?>
<sst xmlns="http://schemas.openxmlformats.org/spreadsheetml/2006/main" count="69" uniqueCount="65">
  <si>
    <t>ลำดับ</t>
  </si>
  <si>
    <t>หน่วย</t>
  </si>
  <si>
    <t>กิจกรรมการคัดกรองภาวะถดถอยผู้สูงอายุ</t>
  </si>
  <si>
    <t>กิจกรรมการส่งเสริมสุขภาพและการเยี่ยมติดตาม</t>
  </si>
  <si>
    <t>ยอดเงินจัดสรรรวมทั้งสิ้น</t>
  </si>
  <si>
    <t>รพสต.</t>
  </si>
  <si>
    <t xml:space="preserve">ยอดเงิน 
</t>
  </si>
  <si>
    <t>รพ.</t>
  </si>
  <si>
    <t xml:space="preserve">ยอดเงิน
</t>
  </si>
  <si>
    <t>รวมรพสต/รพ</t>
  </si>
  <si>
    <t>จำนวนเงินคัดกรอง</t>
  </si>
  <si>
    <t>ยอดเงิน</t>
  </si>
  <si>
    <t xml:space="preserve"> รพ.</t>
  </si>
  <si>
    <t>จำนวนเงิน รวม</t>
  </si>
  <si>
    <t>01-พระนครศรีอยุธยา</t>
  </si>
  <si>
    <t>02-ท่าเรือ</t>
  </si>
  <si>
    <t>03-นครหลวง</t>
  </si>
  <si>
    <t>04-บางไทร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</si>
  <si>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</si>
  <si>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</si>
  <si>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</si>
  <si>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</si>
  <si>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</si>
  <si>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</si>
  <si>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</si>
  <si>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</si>
  <si>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</si>
  <si>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</si>
  <si>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</si>
  <si>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</si>
  <si>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รวม</t>
  </si>
  <si>
    <r>
      <rPr>
        <b/>
        <u/>
        <sz val="15"/>
        <color theme="1"/>
        <rFont val="TH SarabunPSK"/>
        <family val="2"/>
      </rPr>
      <t xml:space="preserve">หมายเหตุ </t>
    </r>
    <r>
      <rPr>
        <b/>
        <sz val="15"/>
        <color theme="1"/>
        <rFont val="TH SarabunPSK"/>
        <family val="2"/>
      </rPr>
      <t xml:space="preserve">  </t>
    </r>
  </si>
  <si>
    <t xml:space="preserve">1.ข้อมูลผ่านการตรวจสอบความถูกต้องจาก สปสช. </t>
  </si>
  <si>
    <t>2.เงื่อนไขการจ่ายเงิน  จ่ายตามสัดส่วนของผลงานบริการที่เกิดขึ้นจริง  เป็นค่าคัดกรองและการบริการส่งเสริมสุขภาพเพื่อป้องกันภาวะถดถอยและการเยี่ยมบ้านเพื่อประเมินสุขภาพ</t>
  </si>
  <si>
    <r>
      <t xml:space="preserve">สรุปยอดเงินงบบริการสร้างเสริมสุขภาพและป้องกันโรคที่เป็นปัญหาระดับเขตหรือจังหวัด (PPA)  ปีงงบประมาณ 2566  จำนวนทั้งสิ้น  </t>
    </r>
    <r>
      <rPr>
        <b/>
        <sz val="16"/>
        <color rgb="FFFF0000"/>
        <rFont val="TH SarabunPSK"/>
        <family val="2"/>
      </rPr>
      <t>1,153,442</t>
    </r>
    <r>
      <rPr>
        <b/>
        <sz val="16"/>
        <color theme="1"/>
        <rFont val="TH SarabunPSK"/>
        <family val="2"/>
      </rPr>
      <t xml:space="preserve">  บาท</t>
    </r>
  </si>
  <si>
    <t>3. สปสช.โอนเงินทั้งสิ้น 1,154,300 ยอดจัดสรรรวม 1,153,439 จึงมีเงินคงเหลือ 861 บาท### รวมเพิ่มให้ CUP บ้านแพรก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</si>
  <si>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</si>
  <si>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</si>
  <si>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</si>
  <si>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</si>
  <si>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</si>
  <si>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</si>
  <si>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</si>
  <si>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</si>
  <si>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</si>
  <si>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</si>
  <si>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</si>
  <si>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</si>
  <si>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</si>
  <si>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</si>
  <si>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</si>
  <si>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</si>
  <si>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คัดกรองภาวะถดถอยผู้สูงอายุ</t>
  </si>
  <si>
    <t xml:space="preserve">จำนวนเงินจัดสรรตามกิจกรรมบริการ (บาท) </t>
  </si>
  <si>
    <t>ที่เป็นปัญหาระดับเขตหรือจังหวัด (PPA) ปีงบประมาณ ๒๕๖๖</t>
  </si>
  <si>
    <t>รวมเงินทั้งสิ้น (บาท)</t>
  </si>
  <si>
    <t>อำเภอ</t>
  </si>
  <si>
    <t>รวมทั้งสิ้น</t>
  </si>
  <si>
    <t>โครงการสร้างเสริมสุขภาพและป้องกันโรคผู้สูงอายุแบบไร้รอยต่อ (Seamless care)</t>
  </si>
  <si>
    <t>เขตสุขภาพที่ ๔ ปีงบประมาณ ๒๕๖๖</t>
  </si>
  <si>
    <t xml:space="preserve">สรุปยอดโอนงบบริการสร้างเสริมสุขภาพและป้องกันโรค  </t>
  </si>
  <si>
    <t>ส่งเสริมสุขภาพ           และเยี่ยมติดตาม</t>
  </si>
  <si>
    <t xml:space="preserve">นางนันทวัน  บุญอร่ามพงษ์ </t>
  </si>
  <si>
    <t>นายประกิจ  โพธิอาศน์</t>
  </si>
  <si>
    <t>นายณรงค์  ถวิลวิสาร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</si>
</sst>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_ ;\-#,##0.00\ 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5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64" fontId="6" fillId="0" borderId="5" xfId="1" applyNumberFormat="1" applyFont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3" fillId="0" borderId="0" xfId="0" applyFont="1"/>
    <xf numFmtId="165" fontId="10" fillId="0" borderId="0" xfId="0" applyNumberFormat="1" applyFont="1"/>
    <xf numFmtId="164" fontId="12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top" wrapText="1"/>
    </xf>
    <xf numFmtId="166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165" fontId="15" fillId="0" borderId="5" xfId="0" applyNumberFormat="1" applyFont="1" applyBorder="1" applyAlignment="1">
      <alignment horizontal="center" vertical="center" wrapText="1"/>
    </xf>
    <xf numFmtId="0" fontId="17" fillId="0" borderId="0" xfId="0" applyFont="1"/>
    <xf numFmtId="0" fontId="2" fillId="0" borderId="5" xfId="0" applyFont="1" applyBorder="1" applyAlignment="1">
      <alignment horizontal="center" wrapText="1"/>
    </xf>
    <xf numFmtId="0" fontId="17" fillId="0" borderId="5" xfId="0" applyFont="1" applyBorder="1"/>
    <xf numFmtId="164" fontId="17" fillId="0" borderId="5" xfId="1" applyNumberFormat="1" applyFont="1" applyBorder="1"/>
    <xf numFmtId="164" fontId="17" fillId="0" borderId="5" xfId="0" applyNumberFormat="1" applyFont="1" applyBorder="1"/>
    <xf numFmtId="164" fontId="2" fillId="0" borderId="5" xfId="1" applyNumberFormat="1" applyFont="1" applyBorder="1"/>
    <xf numFmtId="164" fontId="2" fillId="0" borderId="5" xfId="0" applyNumberFormat="1" applyFont="1" applyBorder="1"/>
    <xf numFmtId="0" fontId="2" fillId="0" borderId="5" xfId="0" applyFont="1" applyBorder="1" applyAlignment="1">
      <alignment horizontal="right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95C8-7B51-4CB9-A364-76E1DA419052}">
  <dimension ref="A1:T114"/>
  <sheetViews>
    <sheetView topLeftCell="A11" zoomScale="80" zoomScaleNormal="80" workbookViewId="0">
      <selection activeCell="O21" sqref="O21"/>
    </sheetView>
  </sheetViews>
  <sheetFormatPr defaultColWidth="8.7109375" defaultRowHeight="18.75"/>
  <cols>
    <col min="1" max="1" width="5.7109375" style="2" customWidth="1"/>
    <col min="2" max="2" width="18" style="2" customWidth="1"/>
    <col min="3" max="3" width="10.85546875" style="19" customWidth="1"/>
    <col min="4" max="4" width="10.85546875" style="22" customWidth="1"/>
    <col min="5" max="7" width="10.85546875" style="19" customWidth="1"/>
    <col min="8" max="8" width="12.85546875" style="23" customWidth="1"/>
    <col min="9" max="9" width="11" style="19" customWidth="1"/>
    <col min="10" max="10" width="11.140625" style="19" customWidth="1"/>
    <col min="11" max="11" width="9.7109375" style="19" customWidth="1"/>
    <col min="12" max="12" width="11.28515625" style="19" customWidth="1"/>
    <col min="13" max="13" width="10.7109375" style="19" customWidth="1"/>
    <col min="14" max="14" width="12" style="23" customWidth="1"/>
    <col min="15" max="15" width="12.140625" style="2" customWidth="1"/>
    <col min="16" max="16" width="8.7109375" style="2"/>
    <col min="17" max="18" width="12.42578125" style="25" bestFit="1" customWidth="1"/>
    <col min="19" max="19" width="13.5703125" style="25" bestFit="1" customWidth="1"/>
    <col min="20" max="20" width="8.7109375" style="25"/>
    <col min="21" max="16384" width="8.7109375" style="2"/>
  </cols>
  <sheetData>
    <row r="1" spans="1:20" s="1" customFormat="1" ht="22.5" customHeight="1" thickBot="1">
      <c r="A1" s="53" t="s">
        <v>34</v>
      </c>
      <c r="B1" s="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Q1" s="24"/>
      <c r="R1" s="24"/>
      <c r="S1" s="24"/>
      <c r="T1" s="24"/>
    </row>
    <row r="2" spans="1:20" s="1" customFormat="1" ht="22.5" customHeight="1">
      <c r="A2" s="55" t="s">
        <v>0</v>
      </c>
      <c r="B2" s="58" t="s">
        <v>1</v>
      </c>
      <c r="C2" s="61" t="s">
        <v>2</v>
      </c>
      <c r="D2" s="62"/>
      <c r="E2" s="62"/>
      <c r="F2" s="62"/>
      <c r="G2" s="62"/>
      <c r="H2" s="62"/>
      <c r="I2" s="63" t="s">
        <v>3</v>
      </c>
      <c r="J2" s="63"/>
      <c r="K2" s="63"/>
      <c r="L2" s="63"/>
      <c r="M2" s="63"/>
      <c r="N2" s="61"/>
      <c r="O2" s="64" t="s">
        <v>4</v>
      </c>
      <c r="Q2" s="24"/>
      <c r="R2" s="24"/>
      <c r="S2" s="24"/>
      <c r="T2" s="24"/>
    </row>
    <row r="3" spans="1:20" ht="38.450000000000003" customHeight="1">
      <c r="A3" s="56"/>
      <c r="B3" s="59"/>
      <c r="C3" s="67" t="s">
        <v>5</v>
      </c>
      <c r="D3" s="44" t="s">
        <v>6</v>
      </c>
      <c r="E3" s="51" t="s">
        <v>7</v>
      </c>
      <c r="F3" s="44" t="s">
        <v>8</v>
      </c>
      <c r="G3" s="46" t="s">
        <v>9</v>
      </c>
      <c r="H3" s="48" t="s">
        <v>10</v>
      </c>
      <c r="I3" s="50" t="s">
        <v>5</v>
      </c>
      <c r="J3" s="44" t="s">
        <v>11</v>
      </c>
      <c r="K3" s="51" t="s">
        <v>12</v>
      </c>
      <c r="L3" s="44" t="s">
        <v>11</v>
      </c>
      <c r="M3" s="46" t="s">
        <v>9</v>
      </c>
      <c r="N3" s="68" t="s">
        <v>13</v>
      </c>
      <c r="O3" s="65"/>
    </row>
    <row r="4" spans="1:20" ht="7.5" customHeight="1" thickBot="1">
      <c r="A4" s="57"/>
      <c r="B4" s="60"/>
      <c r="C4" s="67"/>
      <c r="D4" s="45"/>
      <c r="E4" s="51"/>
      <c r="F4" s="45"/>
      <c r="G4" s="47"/>
      <c r="H4" s="49"/>
      <c r="I4" s="50"/>
      <c r="J4" s="45"/>
      <c r="K4" s="51"/>
      <c r="L4" s="45"/>
      <c r="M4" s="47"/>
      <c r="N4" s="69"/>
      <c r="O4" s="66"/>
    </row>
    <row r="5" spans="1:20" ht="21">
      <c r="A5" s="3">
        <v>1</v>
      </c>
      <c r="B5" s="4" t="s">
        <v>14</v>
      </c>
      <c r="C5" s="5">
        <v>15241</v>
      </c>
      <c r="D5" s="6">
        <f>C5*10</f>
        <v>152410</v>
      </c>
      <c r="E5" s="5">
        <v>3110</v>
      </c>
      <c r="F5" s="6">
        <f>E5*10</f>
        <v>31100</v>
      </c>
      <c r="G5" s="5">
        <f>C5+E5</f>
        <v>18351</v>
      </c>
      <c r="H5" s="7">
        <f>G5*10</f>
        <v>183510</v>
      </c>
      <c r="I5" s="8">
        <v>919</v>
      </c>
      <c r="J5" s="6">
        <f>I5*15.75</f>
        <v>14474.25</v>
      </c>
      <c r="K5" s="9">
        <v>405</v>
      </c>
      <c r="L5" s="6">
        <f>K5*15.75</f>
        <v>6378.75</v>
      </c>
      <c r="M5" s="10">
        <f>I5+K5</f>
        <v>1324</v>
      </c>
      <c r="N5" s="11">
        <f>J5+L5</f>
        <v>20853</v>
      </c>
      <c r="O5" s="12">
        <f>H5+N5</f>
        <v>204363</v>
      </c>
      <c r="Q5" s="26">
        <v>15241</v>
      </c>
      <c r="R5" s="26">
        <v>3107</v>
      </c>
      <c r="S5" s="26">
        <f>Q5+R5</f>
        <v>18348</v>
      </c>
    </row>
    <row r="6" spans="1:20" ht="21">
      <c r="A6" s="3">
        <v>2</v>
      </c>
      <c r="B6" s="13" t="s">
        <v>15</v>
      </c>
      <c r="C6" s="5">
        <v>5418</v>
      </c>
      <c r="D6" s="6">
        <f t="shared" ref="D6:D21" si="0">C6*10</f>
        <v>54180</v>
      </c>
      <c r="E6" s="5">
        <v>1709</v>
      </c>
      <c r="F6" s="6">
        <f t="shared" ref="F6:F21" si="1">E6*10</f>
        <v>17090</v>
      </c>
      <c r="G6" s="5">
        <f t="shared" ref="G6:G21" si="2">C6+E6</f>
        <v>7127</v>
      </c>
      <c r="H6" s="7">
        <f t="shared" ref="H6:H21" si="3">G6*10</f>
        <v>71270</v>
      </c>
      <c r="I6" s="8">
        <v>577</v>
      </c>
      <c r="J6" s="6">
        <f t="shared" ref="J6:J21" si="4">I6*15.75</f>
        <v>9087.75</v>
      </c>
      <c r="K6" s="9">
        <v>67</v>
      </c>
      <c r="L6" s="6">
        <f t="shared" ref="L6:L21" si="5">K6*15.75</f>
        <v>1055.25</v>
      </c>
      <c r="M6" s="10">
        <f t="shared" ref="M6:M21" si="6">I6+K6</f>
        <v>644</v>
      </c>
      <c r="N6" s="11">
        <f t="shared" ref="N6:N21" si="7">J6+L6</f>
        <v>10143</v>
      </c>
      <c r="O6" s="12">
        <f t="shared" ref="O6:O21" si="8">H6+N6</f>
        <v>81413</v>
      </c>
      <c r="Q6" s="26">
        <v>5418</v>
      </c>
      <c r="R6" s="26">
        <v>1709</v>
      </c>
      <c r="S6" s="26">
        <f t="shared" ref="S6:S20" si="9">Q6+R6</f>
        <v>7127</v>
      </c>
    </row>
    <row r="7" spans="1:20" ht="21">
      <c r="A7" s="3">
        <v>3</v>
      </c>
      <c r="B7" s="13" t="s">
        <v>16</v>
      </c>
      <c r="C7" s="5">
        <v>5605</v>
      </c>
      <c r="D7" s="6">
        <f t="shared" si="0"/>
        <v>56050</v>
      </c>
      <c r="E7" s="5">
        <v>581</v>
      </c>
      <c r="F7" s="6">
        <f t="shared" si="1"/>
        <v>5810</v>
      </c>
      <c r="G7" s="5">
        <f t="shared" si="2"/>
        <v>6186</v>
      </c>
      <c r="H7" s="7">
        <f t="shared" si="3"/>
        <v>61860</v>
      </c>
      <c r="I7" s="8">
        <v>293</v>
      </c>
      <c r="J7" s="6">
        <f t="shared" si="4"/>
        <v>4614.75</v>
      </c>
      <c r="K7" s="9">
        <v>56</v>
      </c>
      <c r="L7" s="6">
        <f t="shared" si="5"/>
        <v>882</v>
      </c>
      <c r="M7" s="10">
        <f t="shared" si="6"/>
        <v>349</v>
      </c>
      <c r="N7" s="11">
        <f t="shared" si="7"/>
        <v>5496.75</v>
      </c>
      <c r="O7" s="12">
        <f t="shared" si="8"/>
        <v>67356.75</v>
      </c>
      <c r="Q7" s="26">
        <v>5605</v>
      </c>
      <c r="R7" s="26">
        <v>581</v>
      </c>
      <c r="S7" s="26">
        <f t="shared" si="9"/>
        <v>6186</v>
      </c>
    </row>
    <row r="8" spans="1:20" ht="21">
      <c r="A8" s="3">
        <v>4</v>
      </c>
      <c r="B8" s="13" t="s">
        <v>17</v>
      </c>
      <c r="C8" s="5">
        <v>6968</v>
      </c>
      <c r="D8" s="6">
        <f t="shared" si="0"/>
        <v>69680</v>
      </c>
      <c r="E8" s="5">
        <v>984</v>
      </c>
      <c r="F8" s="6">
        <f t="shared" si="1"/>
        <v>9840</v>
      </c>
      <c r="G8" s="5">
        <f t="shared" si="2"/>
        <v>7952</v>
      </c>
      <c r="H8" s="7">
        <f t="shared" si="3"/>
        <v>79520</v>
      </c>
      <c r="I8" s="8">
        <v>368</v>
      </c>
      <c r="J8" s="6">
        <f t="shared" si="4"/>
        <v>5796</v>
      </c>
      <c r="K8" s="9">
        <v>198</v>
      </c>
      <c r="L8" s="6">
        <f t="shared" si="5"/>
        <v>3118.5</v>
      </c>
      <c r="M8" s="10">
        <f t="shared" si="6"/>
        <v>566</v>
      </c>
      <c r="N8" s="11">
        <f t="shared" si="7"/>
        <v>8914.5</v>
      </c>
      <c r="O8" s="12">
        <f t="shared" si="8"/>
        <v>88434.5</v>
      </c>
      <c r="Q8" s="26">
        <v>6968</v>
      </c>
      <c r="R8" s="26">
        <v>984</v>
      </c>
      <c r="S8" s="26">
        <f t="shared" si="9"/>
        <v>7952</v>
      </c>
    </row>
    <row r="9" spans="1:20" ht="21">
      <c r="A9" s="3">
        <v>5</v>
      </c>
      <c r="B9" s="13" t="s">
        <v>18</v>
      </c>
      <c r="C9" s="5">
        <v>910</v>
      </c>
      <c r="D9" s="6">
        <f t="shared" si="0"/>
        <v>9100</v>
      </c>
      <c r="E9" s="5">
        <v>248</v>
      </c>
      <c r="F9" s="6">
        <f t="shared" si="1"/>
        <v>2480</v>
      </c>
      <c r="G9" s="5">
        <f t="shared" si="2"/>
        <v>1158</v>
      </c>
      <c r="H9" s="7">
        <f t="shared" si="3"/>
        <v>11580</v>
      </c>
      <c r="I9" s="8">
        <v>141</v>
      </c>
      <c r="J9" s="6">
        <f t="shared" si="4"/>
        <v>2220.75</v>
      </c>
      <c r="K9" s="9">
        <v>39</v>
      </c>
      <c r="L9" s="6">
        <f t="shared" si="5"/>
        <v>614.25</v>
      </c>
      <c r="M9" s="10">
        <f t="shared" si="6"/>
        <v>180</v>
      </c>
      <c r="N9" s="11">
        <f t="shared" si="7"/>
        <v>2835</v>
      </c>
      <c r="O9" s="12">
        <f t="shared" si="8"/>
        <v>14415</v>
      </c>
      <c r="Q9" s="26">
        <v>910</v>
      </c>
      <c r="R9" s="26">
        <v>248</v>
      </c>
      <c r="S9" s="26">
        <f t="shared" si="9"/>
        <v>1158</v>
      </c>
    </row>
    <row r="10" spans="1:20" ht="21">
      <c r="A10" s="3">
        <v>6</v>
      </c>
      <c r="B10" s="13" t="s">
        <v>19</v>
      </c>
      <c r="C10" s="5">
        <v>11978</v>
      </c>
      <c r="D10" s="6">
        <f t="shared" si="0"/>
        <v>119780</v>
      </c>
      <c r="E10" s="5">
        <v>3150</v>
      </c>
      <c r="F10" s="6">
        <f t="shared" si="1"/>
        <v>31500</v>
      </c>
      <c r="G10" s="5">
        <f t="shared" si="2"/>
        <v>15128</v>
      </c>
      <c r="H10" s="7">
        <f t="shared" si="3"/>
        <v>151280</v>
      </c>
      <c r="I10" s="8">
        <v>504</v>
      </c>
      <c r="J10" s="6">
        <f t="shared" si="4"/>
        <v>7938</v>
      </c>
      <c r="K10" s="9">
        <v>886</v>
      </c>
      <c r="L10" s="6">
        <f t="shared" si="5"/>
        <v>13954.5</v>
      </c>
      <c r="M10" s="10">
        <f t="shared" si="6"/>
        <v>1390</v>
      </c>
      <c r="N10" s="11">
        <f t="shared" si="7"/>
        <v>21892.5</v>
      </c>
      <c r="O10" s="12">
        <f t="shared" si="8"/>
        <v>173172.5</v>
      </c>
      <c r="Q10" s="26">
        <v>11978</v>
      </c>
      <c r="R10" s="26">
        <v>3150</v>
      </c>
      <c r="S10" s="26">
        <f t="shared" si="9"/>
        <v>15128</v>
      </c>
    </row>
    <row r="11" spans="1:20" ht="21">
      <c r="A11" s="3">
        <v>7</v>
      </c>
      <c r="B11" s="13" t="s">
        <v>20</v>
      </c>
      <c r="C11" s="5">
        <v>4710</v>
      </c>
      <c r="D11" s="6">
        <f t="shared" si="0"/>
        <v>47100</v>
      </c>
      <c r="E11" s="5">
        <v>372</v>
      </c>
      <c r="F11" s="6">
        <f t="shared" si="1"/>
        <v>3720</v>
      </c>
      <c r="G11" s="5">
        <f t="shared" si="2"/>
        <v>5082</v>
      </c>
      <c r="H11" s="7">
        <f t="shared" si="3"/>
        <v>50820</v>
      </c>
      <c r="I11" s="8">
        <v>434</v>
      </c>
      <c r="J11" s="6">
        <f t="shared" si="4"/>
        <v>6835.5</v>
      </c>
      <c r="K11" s="9">
        <v>50</v>
      </c>
      <c r="L11" s="6">
        <f t="shared" si="5"/>
        <v>787.5</v>
      </c>
      <c r="M11" s="10">
        <f t="shared" si="6"/>
        <v>484</v>
      </c>
      <c r="N11" s="11">
        <f t="shared" si="7"/>
        <v>7623</v>
      </c>
      <c r="O11" s="12">
        <f t="shared" si="8"/>
        <v>58443</v>
      </c>
      <c r="Q11" s="26">
        <v>4710</v>
      </c>
      <c r="R11" s="26">
        <v>372</v>
      </c>
      <c r="S11" s="26">
        <f t="shared" si="9"/>
        <v>5082</v>
      </c>
    </row>
    <row r="12" spans="1:20" ht="21">
      <c r="A12" s="3">
        <v>8</v>
      </c>
      <c r="B12" s="13" t="s">
        <v>21</v>
      </c>
      <c r="C12" s="5">
        <v>6244</v>
      </c>
      <c r="D12" s="6">
        <f t="shared" si="0"/>
        <v>62440</v>
      </c>
      <c r="E12" s="5">
        <v>102</v>
      </c>
      <c r="F12" s="6">
        <f t="shared" si="1"/>
        <v>1020</v>
      </c>
      <c r="G12" s="5">
        <f t="shared" si="2"/>
        <v>6346</v>
      </c>
      <c r="H12" s="7">
        <f t="shared" si="3"/>
        <v>63460</v>
      </c>
      <c r="I12" s="8">
        <v>468</v>
      </c>
      <c r="J12" s="6">
        <f t="shared" si="4"/>
        <v>7371</v>
      </c>
      <c r="K12" s="9">
        <v>36</v>
      </c>
      <c r="L12" s="6">
        <f t="shared" si="5"/>
        <v>567</v>
      </c>
      <c r="M12" s="10">
        <f t="shared" si="6"/>
        <v>504</v>
      </c>
      <c r="N12" s="11">
        <f t="shared" si="7"/>
        <v>7938</v>
      </c>
      <c r="O12" s="12">
        <f t="shared" si="8"/>
        <v>71398</v>
      </c>
      <c r="Q12" s="26">
        <v>6244</v>
      </c>
      <c r="R12" s="26">
        <v>102</v>
      </c>
      <c r="S12" s="26">
        <f t="shared" si="9"/>
        <v>6346</v>
      </c>
    </row>
    <row r="13" spans="1:20" ht="21">
      <c r="A13" s="3">
        <v>9</v>
      </c>
      <c r="B13" s="13" t="s">
        <v>22</v>
      </c>
      <c r="C13" s="5">
        <v>2527</v>
      </c>
      <c r="D13" s="6">
        <f t="shared" si="0"/>
        <v>25270</v>
      </c>
      <c r="E13" s="5">
        <v>1109</v>
      </c>
      <c r="F13" s="6">
        <f t="shared" si="1"/>
        <v>11090</v>
      </c>
      <c r="G13" s="5">
        <f t="shared" si="2"/>
        <v>3636</v>
      </c>
      <c r="H13" s="7">
        <f t="shared" si="3"/>
        <v>36360</v>
      </c>
      <c r="I13" s="8">
        <v>56</v>
      </c>
      <c r="J13" s="6">
        <f t="shared" si="4"/>
        <v>882</v>
      </c>
      <c r="K13" s="9">
        <v>184</v>
      </c>
      <c r="L13" s="6">
        <f t="shared" si="5"/>
        <v>2898</v>
      </c>
      <c r="M13" s="10">
        <f t="shared" si="6"/>
        <v>240</v>
      </c>
      <c r="N13" s="11">
        <f t="shared" si="7"/>
        <v>3780</v>
      </c>
      <c r="O13" s="12">
        <f t="shared" si="8"/>
        <v>40140</v>
      </c>
      <c r="Q13" s="26">
        <v>2527</v>
      </c>
      <c r="R13" s="26">
        <v>987</v>
      </c>
      <c r="S13" s="26">
        <f t="shared" si="9"/>
        <v>3514</v>
      </c>
    </row>
    <row r="14" spans="1:20" ht="21">
      <c r="A14" s="3">
        <v>10</v>
      </c>
      <c r="B14" s="13" t="s">
        <v>23</v>
      </c>
      <c r="C14" s="5">
        <v>4729</v>
      </c>
      <c r="D14" s="6">
        <f t="shared" si="0"/>
        <v>47290</v>
      </c>
      <c r="E14" s="5">
        <v>337</v>
      </c>
      <c r="F14" s="6">
        <f t="shared" si="1"/>
        <v>3370</v>
      </c>
      <c r="G14" s="5">
        <f t="shared" si="2"/>
        <v>5066</v>
      </c>
      <c r="H14" s="7">
        <f t="shared" si="3"/>
        <v>50660</v>
      </c>
      <c r="I14" s="8">
        <v>775</v>
      </c>
      <c r="J14" s="6">
        <f t="shared" si="4"/>
        <v>12206.25</v>
      </c>
      <c r="K14" s="9">
        <v>70</v>
      </c>
      <c r="L14" s="6">
        <f t="shared" si="5"/>
        <v>1102.5</v>
      </c>
      <c r="M14" s="10">
        <f t="shared" si="6"/>
        <v>845</v>
      </c>
      <c r="N14" s="11">
        <f t="shared" si="7"/>
        <v>13308.75</v>
      </c>
      <c r="O14" s="12">
        <f t="shared" si="8"/>
        <v>63968.75</v>
      </c>
      <c r="Q14" s="26">
        <v>4729</v>
      </c>
      <c r="R14" s="26">
        <v>337</v>
      </c>
      <c r="S14" s="26">
        <f t="shared" si="9"/>
        <v>5066</v>
      </c>
    </row>
    <row r="15" spans="1:20" ht="21">
      <c r="A15" s="3">
        <v>11</v>
      </c>
      <c r="B15" s="13" t="s">
        <v>24</v>
      </c>
      <c r="C15" s="5">
        <v>7394</v>
      </c>
      <c r="D15" s="6">
        <f t="shared" si="0"/>
        <v>73940</v>
      </c>
      <c r="E15" s="5">
        <v>865</v>
      </c>
      <c r="F15" s="6">
        <f t="shared" si="1"/>
        <v>8650</v>
      </c>
      <c r="G15" s="5">
        <f t="shared" si="2"/>
        <v>8259</v>
      </c>
      <c r="H15" s="7">
        <f t="shared" si="3"/>
        <v>82590</v>
      </c>
      <c r="I15" s="8">
        <v>439</v>
      </c>
      <c r="J15" s="6">
        <f t="shared" si="4"/>
        <v>6914.25</v>
      </c>
      <c r="K15" s="9">
        <v>20</v>
      </c>
      <c r="L15" s="6">
        <f t="shared" si="5"/>
        <v>315</v>
      </c>
      <c r="M15" s="10">
        <f t="shared" si="6"/>
        <v>459</v>
      </c>
      <c r="N15" s="11">
        <f t="shared" si="7"/>
        <v>7229.25</v>
      </c>
      <c r="O15" s="12">
        <f t="shared" si="8"/>
        <v>89819.25</v>
      </c>
      <c r="Q15" s="26">
        <v>7394</v>
      </c>
      <c r="R15" s="26">
        <v>890</v>
      </c>
      <c r="S15" s="26">
        <f t="shared" si="9"/>
        <v>8284</v>
      </c>
    </row>
    <row r="16" spans="1:20" ht="21">
      <c r="A16" s="3">
        <v>12</v>
      </c>
      <c r="B16" s="13" t="s">
        <v>25</v>
      </c>
      <c r="C16" s="14">
        <v>1502</v>
      </c>
      <c r="D16" s="6">
        <f t="shared" si="0"/>
        <v>15020</v>
      </c>
      <c r="E16" s="14">
        <v>788</v>
      </c>
      <c r="F16" s="6">
        <f t="shared" si="1"/>
        <v>7880</v>
      </c>
      <c r="G16" s="5">
        <f t="shared" si="2"/>
        <v>2290</v>
      </c>
      <c r="H16" s="7">
        <f t="shared" si="3"/>
        <v>22900</v>
      </c>
      <c r="I16" s="8">
        <v>579</v>
      </c>
      <c r="J16" s="6">
        <f t="shared" si="4"/>
        <v>9119.25</v>
      </c>
      <c r="K16" s="9">
        <v>240</v>
      </c>
      <c r="L16" s="6">
        <f t="shared" si="5"/>
        <v>3780</v>
      </c>
      <c r="M16" s="10">
        <f t="shared" si="6"/>
        <v>819</v>
      </c>
      <c r="N16" s="11">
        <f t="shared" si="7"/>
        <v>12899.25</v>
      </c>
      <c r="O16" s="12">
        <f t="shared" si="8"/>
        <v>35799.25</v>
      </c>
      <c r="Q16" s="27">
        <v>1502</v>
      </c>
      <c r="R16" s="27">
        <v>790</v>
      </c>
      <c r="S16" s="27">
        <f t="shared" si="9"/>
        <v>2292</v>
      </c>
    </row>
    <row r="17" spans="1:20" ht="21">
      <c r="A17" s="3">
        <v>13</v>
      </c>
      <c r="B17" s="13" t="s">
        <v>26</v>
      </c>
      <c r="C17" s="5">
        <v>2594</v>
      </c>
      <c r="D17" s="6">
        <f t="shared" si="0"/>
        <v>25940</v>
      </c>
      <c r="E17" s="5">
        <v>543</v>
      </c>
      <c r="F17" s="6">
        <f t="shared" si="1"/>
        <v>5430</v>
      </c>
      <c r="G17" s="5">
        <f t="shared" si="2"/>
        <v>3137</v>
      </c>
      <c r="H17" s="7">
        <f t="shared" si="3"/>
        <v>31370</v>
      </c>
      <c r="I17" s="8">
        <v>243</v>
      </c>
      <c r="J17" s="6">
        <f t="shared" si="4"/>
        <v>3827.25</v>
      </c>
      <c r="K17" s="9">
        <v>34</v>
      </c>
      <c r="L17" s="6">
        <f t="shared" si="5"/>
        <v>535.5</v>
      </c>
      <c r="M17" s="10">
        <f t="shared" si="6"/>
        <v>277</v>
      </c>
      <c r="N17" s="11">
        <f t="shared" si="7"/>
        <v>4362.75</v>
      </c>
      <c r="O17" s="12">
        <f t="shared" si="8"/>
        <v>35732.75</v>
      </c>
      <c r="Q17" s="26">
        <v>2594</v>
      </c>
      <c r="R17" s="26">
        <v>543</v>
      </c>
      <c r="S17" s="26">
        <f t="shared" si="9"/>
        <v>3137</v>
      </c>
    </row>
    <row r="18" spans="1:20" ht="21">
      <c r="A18" s="3">
        <v>14</v>
      </c>
      <c r="B18" s="13" t="s">
        <v>27</v>
      </c>
      <c r="C18" s="5">
        <v>6998</v>
      </c>
      <c r="D18" s="6">
        <f t="shared" si="0"/>
        <v>69980</v>
      </c>
      <c r="E18" s="5">
        <v>214</v>
      </c>
      <c r="F18" s="6">
        <f t="shared" si="1"/>
        <v>2140</v>
      </c>
      <c r="G18" s="5">
        <f t="shared" si="2"/>
        <v>7212</v>
      </c>
      <c r="H18" s="7">
        <f t="shared" si="3"/>
        <v>72120</v>
      </c>
      <c r="I18" s="8">
        <v>328</v>
      </c>
      <c r="J18" s="6">
        <f t="shared" si="4"/>
        <v>5166</v>
      </c>
      <c r="K18" s="9">
        <v>126</v>
      </c>
      <c r="L18" s="6">
        <f t="shared" si="5"/>
        <v>1984.5</v>
      </c>
      <c r="M18" s="10">
        <f t="shared" si="6"/>
        <v>454</v>
      </c>
      <c r="N18" s="11">
        <f t="shared" si="7"/>
        <v>7150.5</v>
      </c>
      <c r="O18" s="12">
        <f t="shared" si="8"/>
        <v>79270.5</v>
      </c>
      <c r="Q18" s="26">
        <v>6998</v>
      </c>
      <c r="R18" s="26">
        <v>214</v>
      </c>
      <c r="S18" s="26">
        <f t="shared" si="9"/>
        <v>7212</v>
      </c>
    </row>
    <row r="19" spans="1:20" ht="21">
      <c r="A19" s="3">
        <v>15</v>
      </c>
      <c r="B19" s="13" t="s">
        <v>28</v>
      </c>
      <c r="C19" s="5">
        <v>3657</v>
      </c>
      <c r="D19" s="6">
        <f t="shared" si="0"/>
        <v>36570</v>
      </c>
      <c r="E19" s="5">
        <v>355</v>
      </c>
      <c r="F19" s="6">
        <f t="shared" si="1"/>
        <v>3550</v>
      </c>
      <c r="G19" s="5">
        <f t="shared" si="2"/>
        <v>4012</v>
      </c>
      <c r="H19" s="7">
        <f t="shared" si="3"/>
        <v>40120</v>
      </c>
      <c r="I19" s="8">
        <v>295</v>
      </c>
      <c r="J19" s="6">
        <f t="shared" si="4"/>
        <v>4646.25</v>
      </c>
      <c r="K19" s="9">
        <v>10</v>
      </c>
      <c r="L19" s="6">
        <f t="shared" si="5"/>
        <v>157.5</v>
      </c>
      <c r="M19" s="10">
        <f t="shared" si="6"/>
        <v>305</v>
      </c>
      <c r="N19" s="11">
        <f t="shared" si="7"/>
        <v>4803.75</v>
      </c>
      <c r="O19" s="12">
        <f t="shared" si="8"/>
        <v>44923.75</v>
      </c>
      <c r="Q19" s="26">
        <v>3657</v>
      </c>
      <c r="R19" s="26">
        <v>355</v>
      </c>
      <c r="S19" s="26">
        <f t="shared" si="9"/>
        <v>4012</v>
      </c>
    </row>
    <row r="20" spans="1:20" ht="21">
      <c r="A20" s="3">
        <v>16</v>
      </c>
      <c r="B20" s="13" t="s">
        <v>29</v>
      </c>
      <c r="C20" s="5">
        <v>123</v>
      </c>
      <c r="D20" s="6">
        <f t="shared" si="0"/>
        <v>1230</v>
      </c>
      <c r="E20" s="5">
        <v>74</v>
      </c>
      <c r="F20" s="6">
        <f t="shared" si="1"/>
        <v>740</v>
      </c>
      <c r="G20" s="5">
        <f t="shared" si="2"/>
        <v>197</v>
      </c>
      <c r="H20" s="7">
        <f t="shared" si="3"/>
        <v>1970</v>
      </c>
      <c r="I20" s="8">
        <v>104</v>
      </c>
      <c r="J20" s="6">
        <f t="shared" si="4"/>
        <v>1638</v>
      </c>
      <c r="K20" s="9">
        <v>75</v>
      </c>
      <c r="L20" s="6">
        <f t="shared" si="5"/>
        <v>1181.25</v>
      </c>
      <c r="M20" s="10">
        <f t="shared" si="6"/>
        <v>179</v>
      </c>
      <c r="N20" s="11">
        <f t="shared" si="7"/>
        <v>2819.25</v>
      </c>
      <c r="O20" s="12">
        <f t="shared" si="8"/>
        <v>4789.25</v>
      </c>
      <c r="Q20" s="26">
        <v>123</v>
      </c>
      <c r="R20" s="26">
        <v>74</v>
      </c>
      <c r="S20" s="26">
        <f t="shared" si="9"/>
        <v>197</v>
      </c>
    </row>
    <row r="21" spans="1:20" ht="28.5" customHeight="1">
      <c r="A21" s="70" t="s">
        <v>30</v>
      </c>
      <c r="B21" s="70"/>
      <c r="C21" s="14">
        <f>SUM(C5:C20)</f>
        <v>86598</v>
      </c>
      <c r="D21" s="6">
        <f t="shared" si="0"/>
        <v>865980</v>
      </c>
      <c r="E21" s="14">
        <f>SUM(E5:E20)</f>
        <v>14541</v>
      </c>
      <c r="F21" s="6">
        <f t="shared" si="1"/>
        <v>145410</v>
      </c>
      <c r="G21" s="5">
        <f t="shared" si="2"/>
        <v>101139</v>
      </c>
      <c r="H21" s="7">
        <f t="shared" si="3"/>
        <v>1011390</v>
      </c>
      <c r="I21" s="8">
        <f>SUM(I5:I20)</f>
        <v>6523</v>
      </c>
      <c r="J21" s="6">
        <f t="shared" si="4"/>
        <v>102737.25</v>
      </c>
      <c r="K21" s="14">
        <f>SUM(K5:K20)</f>
        <v>2496</v>
      </c>
      <c r="L21" s="6">
        <f t="shared" si="5"/>
        <v>39312</v>
      </c>
      <c r="M21" s="10">
        <f t="shared" si="6"/>
        <v>9019</v>
      </c>
      <c r="N21" s="11">
        <f t="shared" si="7"/>
        <v>142049.25</v>
      </c>
      <c r="O21" s="35">
        <f t="shared" si="8"/>
        <v>1153439.25</v>
      </c>
      <c r="Q21" s="30">
        <f>SUM(Q5:Q20)</f>
        <v>86598</v>
      </c>
      <c r="R21" s="30">
        <f>SUM(R5:R20)</f>
        <v>14443</v>
      </c>
      <c r="S21" s="30">
        <f>SUM(S5:S20)</f>
        <v>101041</v>
      </c>
    </row>
    <row r="22" spans="1:20" s="15" customFormat="1" ht="19.5">
      <c r="B22" s="16" t="s">
        <v>31</v>
      </c>
      <c r="C22" s="71" t="s">
        <v>32</v>
      </c>
      <c r="D22" s="71"/>
      <c r="E22" s="71"/>
      <c r="F22" s="71"/>
      <c r="G22" s="71"/>
      <c r="H22" s="71"/>
      <c r="I22" s="71"/>
      <c r="J22" s="17"/>
      <c r="K22" s="17"/>
      <c r="L22" s="17"/>
      <c r="M22" s="17"/>
      <c r="N22" s="18"/>
      <c r="Q22" s="28"/>
      <c r="R22" s="28"/>
      <c r="S22" s="28"/>
      <c r="T22" s="28"/>
    </row>
    <row r="23" spans="1:20" s="15" customFormat="1" ht="19.5">
      <c r="C23" s="71" t="s">
        <v>33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Q23" s="28"/>
      <c r="R23" s="28"/>
      <c r="S23" s="28"/>
      <c r="T23" s="28"/>
    </row>
    <row r="24" spans="1:20" s="15" customFormat="1" ht="19.5">
      <c r="C24" s="52" t="s">
        <v>35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Q24" s="28"/>
      <c r="R24" s="28"/>
      <c r="S24" s="28"/>
      <c r="T24" s="28"/>
    </row>
    <row r="25" spans="1:20">
      <c r="D25" s="19"/>
      <c r="H25" s="20"/>
      <c r="N25" s="21"/>
      <c r="Q25" s="29">
        <f>1154300-O21</f>
        <v>860.75</v>
      </c>
    </row>
    <row r="26" spans="1:20">
      <c r="D26" s="19"/>
      <c r="H26" s="21"/>
      <c r="J26" s="31"/>
      <c r="N26" s="21"/>
    </row>
    <row r="27" spans="1:20">
      <c r="D27" s="19"/>
      <c r="H27" s="34"/>
      <c r="N27" s="21"/>
    </row>
    <row r="28" spans="1:20">
      <c r="D28" s="19"/>
      <c r="H28" s="21"/>
      <c r="N28" s="21"/>
    </row>
    <row r="29" spans="1:20">
      <c r="D29" s="19"/>
      <c r="G29" s="33"/>
      <c r="H29" s="21"/>
      <c r="N29" s="21"/>
    </row>
    <row r="30" spans="1:20">
      <c r="D30" s="19"/>
      <c r="H30" s="21"/>
      <c r="J30" s="32"/>
      <c r="N30" s="21"/>
    </row>
    <row r="31" spans="1:20">
      <c r="D31" s="19"/>
      <c r="H31" s="21"/>
      <c r="N31" s="21"/>
    </row>
    <row r="32" spans="1:20">
      <c r="D32" s="19"/>
      <c r="H32" s="21"/>
      <c r="N32" s="21"/>
    </row>
    <row r="33" spans="4:14">
      <c r="D33" s="19"/>
      <c r="H33" s="21"/>
      <c r="N33" s="21"/>
    </row>
    <row r="34" spans="4:14">
      <c r="D34" s="19"/>
      <c r="H34" s="21"/>
      <c r="N34" s="21"/>
    </row>
    <row r="35" spans="4:14">
      <c r="D35" s="19"/>
      <c r="H35" s="21"/>
      <c r="N35" s="21"/>
    </row>
    <row r="36" spans="4:14">
      <c r="D36" s="19"/>
      <c r="H36" s="21"/>
      <c r="N36" s="21"/>
    </row>
    <row r="37" spans="4:14">
      <c r="D37" s="19"/>
      <c r="H37" s="21"/>
      <c r="N37" s="21"/>
    </row>
    <row r="38" spans="4:14">
      <c r="D38" s="19"/>
      <c r="H38" s="21"/>
      <c r="N38" s="21"/>
    </row>
    <row r="39" spans="4:14">
      <c r="D39" s="19"/>
      <c r="H39" s="21"/>
      <c r="N39" s="21"/>
    </row>
    <row r="40" spans="4:14">
      <c r="D40" s="19"/>
      <c r="H40" s="21"/>
      <c r="N40" s="21"/>
    </row>
    <row r="41" spans="4:14">
      <c r="D41" s="19"/>
      <c r="H41" s="21"/>
      <c r="N41" s="21"/>
    </row>
    <row r="42" spans="4:14">
      <c r="D42" s="19"/>
      <c r="H42" s="21"/>
      <c r="N42" s="21"/>
    </row>
    <row r="43" spans="4:14">
      <c r="D43" s="19"/>
      <c r="H43" s="21"/>
      <c r="N43" s="21"/>
    </row>
    <row r="44" spans="4:14">
      <c r="D44" s="19"/>
      <c r="H44" s="21"/>
      <c r="N44" s="21"/>
    </row>
    <row r="45" spans="4:14">
      <c r="D45" s="19"/>
      <c r="H45" s="21"/>
      <c r="N45" s="21"/>
    </row>
    <row r="46" spans="4:14">
      <c r="D46" s="19"/>
      <c r="H46" s="21"/>
      <c r="N46" s="21"/>
    </row>
    <row r="47" spans="4:14">
      <c r="D47" s="19"/>
      <c r="H47" s="21"/>
      <c r="N47" s="21"/>
    </row>
    <row r="48" spans="4:14">
      <c r="D48" s="19"/>
      <c r="H48" s="21"/>
      <c r="N48" s="21"/>
    </row>
    <row r="49" spans="4:14">
      <c r="D49" s="19"/>
      <c r="H49" s="21"/>
      <c r="N49" s="21"/>
    </row>
    <row r="50" spans="4:14">
      <c r="D50" s="19"/>
      <c r="H50" s="21"/>
      <c r="N50" s="21"/>
    </row>
    <row r="51" spans="4:14">
      <c r="D51" s="19"/>
      <c r="H51" s="21"/>
      <c r="N51" s="21"/>
    </row>
    <row r="52" spans="4:14">
      <c r="D52" s="19"/>
      <c r="H52" s="21"/>
      <c r="N52" s="21"/>
    </row>
    <row r="53" spans="4:14">
      <c r="D53" s="19"/>
      <c r="H53" s="21"/>
      <c r="N53" s="21"/>
    </row>
    <row r="54" spans="4:14">
      <c r="D54" s="19"/>
      <c r="H54" s="21"/>
      <c r="N54" s="21"/>
    </row>
    <row r="55" spans="4:14">
      <c r="D55" s="19"/>
      <c r="H55" s="21"/>
      <c r="N55" s="21"/>
    </row>
    <row r="56" spans="4:14">
      <c r="D56" s="19"/>
      <c r="H56" s="21"/>
      <c r="N56" s="21"/>
    </row>
    <row r="57" spans="4:14">
      <c r="D57" s="19"/>
      <c r="H57" s="21"/>
      <c r="N57" s="21"/>
    </row>
    <row r="58" spans="4:14">
      <c r="D58" s="19"/>
      <c r="H58" s="21"/>
      <c r="N58" s="21"/>
    </row>
    <row r="59" spans="4:14">
      <c r="D59" s="19"/>
      <c r="H59" s="21"/>
      <c r="N59" s="21"/>
    </row>
    <row r="60" spans="4:14">
      <c r="D60" s="19"/>
      <c r="H60" s="21"/>
      <c r="N60" s="21"/>
    </row>
    <row r="61" spans="4:14">
      <c r="D61" s="19"/>
      <c r="H61" s="21"/>
      <c r="N61" s="21"/>
    </row>
    <row r="62" spans="4:14">
      <c r="D62" s="19"/>
      <c r="H62" s="21"/>
      <c r="N62" s="21"/>
    </row>
    <row r="63" spans="4:14">
      <c r="D63" s="19"/>
      <c r="H63" s="21"/>
      <c r="N63" s="21"/>
    </row>
    <row r="64" spans="4:14">
      <c r="D64" s="19"/>
      <c r="H64" s="21"/>
      <c r="N64" s="21"/>
    </row>
    <row r="65" spans="4:14">
      <c r="D65" s="19"/>
      <c r="H65" s="21"/>
      <c r="N65" s="21"/>
    </row>
    <row r="66" spans="4:14">
      <c r="D66" s="19"/>
      <c r="H66" s="21"/>
      <c r="N66" s="21"/>
    </row>
    <row r="67" spans="4:14">
      <c r="D67" s="19"/>
      <c r="H67" s="21"/>
      <c r="N67" s="21"/>
    </row>
    <row r="68" spans="4:14">
      <c r="D68" s="19"/>
      <c r="H68" s="21"/>
      <c r="N68" s="21"/>
    </row>
    <row r="69" spans="4:14">
      <c r="D69" s="19"/>
      <c r="H69" s="21"/>
      <c r="N69" s="21"/>
    </row>
    <row r="70" spans="4:14">
      <c r="D70" s="19"/>
      <c r="H70" s="21"/>
      <c r="N70" s="21"/>
    </row>
    <row r="71" spans="4:14">
      <c r="H71" s="21"/>
      <c r="N71" s="21"/>
    </row>
    <row r="72" spans="4:14">
      <c r="H72" s="21"/>
      <c r="N72" s="21"/>
    </row>
    <row r="73" spans="4:14">
      <c r="H73" s="21"/>
      <c r="N73" s="21"/>
    </row>
    <row r="74" spans="4:14">
      <c r="H74" s="21"/>
      <c r="N74" s="21"/>
    </row>
    <row r="75" spans="4:14">
      <c r="H75" s="21"/>
      <c r="N75" s="21"/>
    </row>
    <row r="76" spans="4:14">
      <c r="H76" s="21"/>
      <c r="N76" s="21"/>
    </row>
    <row r="77" spans="4:14">
      <c r="H77" s="21"/>
      <c r="N77" s="21"/>
    </row>
    <row r="78" spans="4:14">
      <c r="H78" s="21"/>
      <c r="N78" s="21"/>
    </row>
    <row r="79" spans="4:14">
      <c r="H79" s="21"/>
      <c r="N79" s="21"/>
    </row>
    <row r="80" spans="4:14">
      <c r="H80" s="21"/>
      <c r="N80" s="21"/>
    </row>
    <row r="81" spans="8:14">
      <c r="H81" s="21"/>
      <c r="N81" s="21"/>
    </row>
    <row r="82" spans="8:14">
      <c r="H82" s="21"/>
      <c r="N82" s="21"/>
    </row>
    <row r="83" spans="8:14">
      <c r="H83" s="21"/>
      <c r="N83" s="21"/>
    </row>
    <row r="84" spans="8:14">
      <c r="H84" s="21"/>
      <c r="N84" s="21"/>
    </row>
    <row r="85" spans="8:14">
      <c r="H85" s="21"/>
      <c r="N85" s="21"/>
    </row>
    <row r="86" spans="8:14">
      <c r="H86" s="21"/>
      <c r="N86" s="21"/>
    </row>
    <row r="87" spans="8:14">
      <c r="H87" s="21"/>
      <c r="N87" s="21"/>
    </row>
    <row r="88" spans="8:14">
      <c r="H88" s="21"/>
      <c r="N88" s="21"/>
    </row>
    <row r="89" spans="8:14">
      <c r="H89" s="21"/>
      <c r="N89" s="21"/>
    </row>
    <row r="90" spans="8:14">
      <c r="H90" s="21"/>
      <c r="N90" s="21"/>
    </row>
    <row r="91" spans="8:14">
      <c r="H91" s="21"/>
      <c r="N91" s="21"/>
    </row>
    <row r="92" spans="8:14">
      <c r="H92" s="21"/>
      <c r="N92" s="21"/>
    </row>
    <row r="93" spans="8:14">
      <c r="H93" s="21"/>
      <c r="N93" s="21"/>
    </row>
    <row r="94" spans="8:14">
      <c r="H94" s="21"/>
      <c r="N94" s="21"/>
    </row>
    <row r="95" spans="8:14">
      <c r="H95" s="21"/>
      <c r="N95" s="21"/>
    </row>
    <row r="96" spans="8:14">
      <c r="H96" s="21"/>
      <c r="N96" s="21"/>
    </row>
    <row r="97" spans="8:14">
      <c r="H97" s="21"/>
      <c r="N97" s="21"/>
    </row>
    <row r="98" spans="8:14">
      <c r="H98" s="21"/>
      <c r="N98" s="21"/>
    </row>
    <row r="99" spans="8:14">
      <c r="H99" s="21"/>
      <c r="N99" s="21"/>
    </row>
    <row r="100" spans="8:14">
      <c r="H100" s="21"/>
      <c r="N100" s="21"/>
    </row>
    <row r="101" spans="8:14">
      <c r="H101" s="21"/>
      <c r="N101" s="21"/>
    </row>
    <row r="102" spans="8:14">
      <c r="H102" s="21"/>
      <c r="N102" s="21"/>
    </row>
    <row r="103" spans="8:14">
      <c r="H103" s="21"/>
      <c r="N103" s="21"/>
    </row>
    <row r="104" spans="8:14">
      <c r="H104" s="21"/>
      <c r="N104" s="21"/>
    </row>
    <row r="105" spans="8:14">
      <c r="H105" s="21"/>
      <c r="N105" s="21"/>
    </row>
    <row r="106" spans="8:14">
      <c r="H106" s="21"/>
      <c r="N106" s="21"/>
    </row>
    <row r="107" spans="8:14">
      <c r="H107" s="21"/>
      <c r="N107" s="21"/>
    </row>
    <row r="108" spans="8:14">
      <c r="H108" s="21"/>
      <c r="N108" s="21"/>
    </row>
    <row r="109" spans="8:14">
      <c r="H109" s="21"/>
      <c r="N109" s="21"/>
    </row>
    <row r="110" spans="8:14">
      <c r="H110" s="21"/>
      <c r="N110" s="21"/>
    </row>
    <row r="111" spans="8:14">
      <c r="H111" s="21"/>
      <c r="N111" s="21"/>
    </row>
    <row r="112" spans="8:14">
      <c r="H112" s="21"/>
      <c r="N112" s="21"/>
    </row>
    <row r="113" spans="8:14">
      <c r="H113" s="21"/>
      <c r="N113" s="21"/>
    </row>
    <row r="114" spans="8:14">
      <c r="H114" s="21"/>
      <c r="N114" s="21"/>
    </row>
  </sheetData>
  <mergeCells count="22">
    <mergeCell ref="C24:N24"/>
    <mergeCell ref="A1:O1"/>
    <mergeCell ref="A2:A4"/>
    <mergeCell ref="B2:B4"/>
    <mergeCell ref="C2:H2"/>
    <mergeCell ref="I2:N2"/>
    <mergeCell ref="O2:O4"/>
    <mergeCell ref="C3:C4"/>
    <mergeCell ref="D3:D4"/>
    <mergeCell ref="E3:E4"/>
    <mergeCell ref="F3:F4"/>
    <mergeCell ref="M3:M4"/>
    <mergeCell ref="N3:N4"/>
    <mergeCell ref="A21:B21"/>
    <mergeCell ref="C22:I22"/>
    <mergeCell ref="C23:O23"/>
    <mergeCell ref="L3:L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B978-9E50-48C6-A1CB-4FCD004A6F2C}">
  <sheetPr>
    <tabColor rgb="FFFF0000"/>
  </sheetPr>
  <dimension ref="A1:E32"/>
  <sheetViews>
    <sheetView tabSelected="1" workbookViewId="0">
      <selection activeCell="D24" sqref="D24"/>
    </sheetView>
  </sheetViews>
  <sheetFormatPr defaultRowHeight="21"/>
  <cols>
    <col min="1" max="1" width="6.28515625" style="36" customWidth="1"/>
    <col min="2" max="2" width="17.140625" style="36" customWidth="1"/>
    <col min="3" max="3" width="23" style="36" customWidth="1"/>
    <col min="4" max="4" width="21.5703125" style="36" customWidth="1"/>
    <col min="5" max="5" width="15" style="36" customWidth="1"/>
    <col min="6" max="16384" width="9.140625" style="36"/>
  </cols>
  <sheetData>
    <row r="1" spans="1:5">
      <c r="A1" s="72" t="s">
        <v>60</v>
      </c>
      <c r="B1" s="72"/>
      <c r="C1" s="72"/>
      <c r="D1" s="72"/>
      <c r="E1" s="72"/>
    </row>
    <row r="2" spans="1:5">
      <c r="A2" s="72" t="s">
        <v>54</v>
      </c>
      <c r="B2" s="72"/>
      <c r="C2" s="72"/>
      <c r="D2" s="72"/>
      <c r="E2" s="72"/>
    </row>
    <row r="3" spans="1:5">
      <c r="A3" s="72" t="s">
        <v>58</v>
      </c>
      <c r="B3" s="72"/>
      <c r="C3" s="72"/>
      <c r="D3" s="72"/>
      <c r="E3" s="72"/>
    </row>
    <row r="4" spans="1:5">
      <c r="A4" s="72" t="s">
        <v>59</v>
      </c>
      <c r="B4" s="72"/>
      <c r="C4" s="72"/>
      <c r="D4" s="72"/>
      <c r="E4" s="72"/>
    </row>
    <row r="6" spans="1:5">
      <c r="A6" s="74" t="s">
        <v>0</v>
      </c>
      <c r="B6" s="74" t="s">
        <v>56</v>
      </c>
      <c r="C6" s="74" t="s">
        <v>53</v>
      </c>
      <c r="D6" s="74"/>
      <c r="E6" s="73" t="s">
        <v>55</v>
      </c>
    </row>
    <row r="7" spans="1:5" ht="42">
      <c r="A7" s="74"/>
      <c r="B7" s="74"/>
      <c r="C7" s="37" t="s">
        <v>52</v>
      </c>
      <c r="D7" s="43" t="s">
        <v>61</v>
      </c>
      <c r="E7" s="73"/>
    </row>
    <row r="8" spans="1:5">
      <c r="A8" s="38">
        <v>1</v>
      </c>
      <c r="B8" s="38" t="s">
        <v>36</v>
      </c>
      <c r="C8" s="39">
        <v>183510</v>
      </c>
      <c r="D8" s="39">
        <v>20853</v>
      </c>
      <c r="E8" s="40">
        <f>C8+D8</f>
        <v>204363</v>
      </c>
    </row>
    <row r="9" spans="1:5">
      <c r="A9" s="38">
        <v>2</v>
      </c>
      <c r="B9" s="38" t="s">
        <v>37</v>
      </c>
      <c r="C9" s="39">
        <v>71270</v>
      </c>
      <c r="D9" s="39">
        <v>10143</v>
      </c>
      <c r="E9" s="40">
        <f t="shared" ref="E9:E23" si="0">C9+D9</f>
        <v>81413</v>
      </c>
    </row>
    <row r="10" spans="1:5">
      <c r="A10" s="38">
        <v>3</v>
      </c>
      <c r="B10" s="38" t="s">
        <v>38</v>
      </c>
      <c r="C10" s="39">
        <v>61860</v>
      </c>
      <c r="D10" s="39">
        <v>5496.75</v>
      </c>
      <c r="E10" s="40">
        <f t="shared" si="0"/>
        <v>67356.75</v>
      </c>
    </row>
    <row r="11" spans="1:5">
      <c r="A11" s="38">
        <v>4</v>
      </c>
      <c r="B11" s="38" t="s">
        <v>39</v>
      </c>
      <c r="C11" s="39">
        <v>79520</v>
      </c>
      <c r="D11" s="39">
        <v>8914.5</v>
      </c>
      <c r="E11" s="40">
        <f t="shared" si="0"/>
        <v>88434.5</v>
      </c>
    </row>
    <row r="12" spans="1:5">
      <c r="A12" s="38">
        <v>5</v>
      </c>
      <c r="B12" s="38" t="s">
        <v>40</v>
      </c>
      <c r="C12" s="39">
        <v>11580</v>
      </c>
      <c r="D12" s="39">
        <v>2835</v>
      </c>
      <c r="E12" s="40">
        <f t="shared" si="0"/>
        <v>14415</v>
      </c>
    </row>
    <row r="13" spans="1:5">
      <c r="A13" s="38">
        <v>6</v>
      </c>
      <c r="B13" s="38" t="s">
        <v>41</v>
      </c>
      <c r="C13" s="39">
        <v>151280</v>
      </c>
      <c r="D13" s="39">
        <v>21892.5</v>
      </c>
      <c r="E13" s="40">
        <f t="shared" si="0"/>
        <v>173172.5</v>
      </c>
    </row>
    <row r="14" spans="1:5">
      <c r="A14" s="38">
        <v>7</v>
      </c>
      <c r="B14" s="38" t="s">
        <v>42</v>
      </c>
      <c r="C14" s="39">
        <v>50820</v>
      </c>
      <c r="D14" s="39">
        <v>7623</v>
      </c>
      <c r="E14" s="40">
        <f t="shared" si="0"/>
        <v>58443</v>
      </c>
    </row>
    <row r="15" spans="1:5">
      <c r="A15" s="38">
        <v>8</v>
      </c>
      <c r="B15" s="38" t="s">
        <v>43</v>
      </c>
      <c r="C15" s="39">
        <v>63460</v>
      </c>
      <c r="D15" s="39">
        <v>7938</v>
      </c>
      <c r="E15" s="40">
        <f t="shared" si="0"/>
        <v>71398</v>
      </c>
    </row>
    <row r="16" spans="1:5">
      <c r="A16" s="38">
        <v>9</v>
      </c>
      <c r="B16" s="38" t="s">
        <v>44</v>
      </c>
      <c r="C16" s="39">
        <v>36360</v>
      </c>
      <c r="D16" s="39">
        <v>3780</v>
      </c>
      <c r="E16" s="40">
        <f t="shared" si="0"/>
        <v>40140</v>
      </c>
    </row>
    <row r="17" spans="1:5">
      <c r="A17" s="38">
        <v>10</v>
      </c>
      <c r="B17" s="38" t="s">
        <v>45</v>
      </c>
      <c r="C17" s="39">
        <v>50660</v>
      </c>
      <c r="D17" s="39">
        <v>13308.75</v>
      </c>
      <c r="E17" s="40">
        <f t="shared" si="0"/>
        <v>63968.75</v>
      </c>
    </row>
    <row r="18" spans="1:5">
      <c r="A18" s="38">
        <v>11</v>
      </c>
      <c r="B18" s="38" t="s">
        <v>46</v>
      </c>
      <c r="C18" s="39">
        <v>82590</v>
      </c>
      <c r="D18" s="39">
        <v>7229.25</v>
      </c>
      <c r="E18" s="40">
        <f t="shared" si="0"/>
        <v>89819.25</v>
      </c>
    </row>
    <row r="19" spans="1:5">
      <c r="A19" s="38">
        <v>12</v>
      </c>
      <c r="B19" s="38" t="s">
        <v>47</v>
      </c>
      <c r="C19" s="39">
        <v>22900</v>
      </c>
      <c r="D19" s="39">
        <v>12899.25</v>
      </c>
      <c r="E19" s="40">
        <f t="shared" si="0"/>
        <v>35799.25</v>
      </c>
    </row>
    <row r="20" spans="1:5">
      <c r="A20" s="38">
        <v>13</v>
      </c>
      <c r="B20" s="38" t="s">
        <v>48</v>
      </c>
      <c r="C20" s="39">
        <v>31370</v>
      </c>
      <c r="D20" s="39">
        <v>4362.75</v>
      </c>
      <c r="E20" s="40">
        <f t="shared" si="0"/>
        <v>35732.75</v>
      </c>
    </row>
    <row r="21" spans="1:5">
      <c r="A21" s="38">
        <v>14</v>
      </c>
      <c r="B21" s="38" t="s">
        <v>49</v>
      </c>
      <c r="C21" s="39">
        <v>72120</v>
      </c>
      <c r="D21" s="39">
        <v>7150.5</v>
      </c>
      <c r="E21" s="40">
        <f t="shared" si="0"/>
        <v>79270.5</v>
      </c>
    </row>
    <row r="22" spans="1:5">
      <c r="A22" s="38">
        <v>15</v>
      </c>
      <c r="B22" s="38" t="s">
        <v>50</v>
      </c>
      <c r="C22" s="39">
        <v>40120</v>
      </c>
      <c r="D22" s="39">
        <v>4803.75</v>
      </c>
      <c r="E22" s="40">
        <f t="shared" si="0"/>
        <v>44923.75</v>
      </c>
    </row>
    <row r="23" spans="1:5">
      <c r="A23" s="38">
        <v>16</v>
      </c>
      <c r="B23" s="38" t="s">
        <v>51</v>
      </c>
      <c r="C23" s="39">
        <v>1970</v>
      </c>
      <c r="D23" s="39">
        <v>3678</v>
      </c>
      <c r="E23" s="40">
        <f t="shared" si="0"/>
        <v>5648</v>
      </c>
    </row>
    <row r="24" spans="1:5">
      <c r="A24" s="74" t="s">
        <v>57</v>
      </c>
      <c r="B24" s="74"/>
      <c r="C24" s="41">
        <f>SUM(C8:C23)</f>
        <v>1011390</v>
      </c>
      <c r="D24" s="41">
        <v>142910</v>
      </c>
      <c r="E24" s="42">
        <v>1154300</v>
      </c>
    </row>
    <row r="26" spans="1:5">
      <c r="D26" s="36" t="s">
        <v>62</v>
      </c>
    </row>
    <row r="29" spans="1:5">
      <c r="D29" s="36" t="s">
        <v>63</v>
      </c>
    </row>
    <row r="32" spans="1:5">
      <c r="D32" s="36" t="s">
        <v>64</v>
      </c>
    </row>
  </sheetData>
  <mergeCells count="9">
    <mergeCell ref="A24:B24"/>
    <mergeCell ref="A1:E1"/>
    <mergeCell ref="A2:E2"/>
    <mergeCell ref="A3:E3"/>
    <mergeCell ref="A4:E4"/>
    <mergeCell ref="E6:E7"/>
    <mergeCell ref="A6:A7"/>
    <mergeCell ref="B6:B7"/>
    <mergeCell ref="C6:D6"/>
  </mergeCells>
  <pageMargins left="1.1811023622047245" right="0.78740157480314965" top="0.78740157480314965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จัดสรร66</vt:lpstr>
      <vt:lpstr>แจ้งโอน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insur01</cp:lastModifiedBy>
  <cp:lastPrinted>2024-04-22T05:02:43Z</cp:lastPrinted>
  <dcterms:created xsi:type="dcterms:W3CDTF">2024-04-17T03:47:13Z</dcterms:created>
  <dcterms:modified xsi:type="dcterms:W3CDTF">2024-04-29T02:55:03Z</dcterms:modified>
</cp:coreProperties>
</file>